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3" sheetId="2" r:id="rId1"/>
  </sheets>
  <definedNames>
    <definedName name="_xlnm.Print_Titles" localSheetId="0">'2023'!#REF!</definedName>
  </definedNames>
  <calcPr calcId="124519"/>
</workbook>
</file>

<file path=xl/calcChain.xml><?xml version="1.0" encoding="utf-8"?>
<calcChain xmlns="http://schemas.openxmlformats.org/spreadsheetml/2006/main">
  <c r="C58" i="2"/>
  <c r="C99"/>
  <c r="C53"/>
  <c r="C48"/>
  <c r="C93"/>
  <c r="C97"/>
  <c r="C95"/>
  <c r="C89"/>
  <c r="C71"/>
  <c r="C42"/>
  <c r="C38"/>
  <c r="C35"/>
  <c r="C33"/>
  <c r="C29"/>
  <c r="C26"/>
  <c r="C23"/>
  <c r="C20"/>
  <c r="C15"/>
  <c r="C13"/>
  <c r="C11"/>
  <c r="C52" l="1"/>
  <c r="C51" s="1"/>
  <c r="C10"/>
  <c r="E99"/>
  <c r="E97"/>
  <c r="E95"/>
  <c r="E89"/>
  <c r="E71"/>
  <c r="E58"/>
  <c r="E53"/>
  <c r="E48"/>
  <c r="E42"/>
  <c r="E38"/>
  <c r="E35"/>
  <c r="E33"/>
  <c r="E29"/>
  <c r="E23"/>
  <c r="E20"/>
  <c r="E15"/>
  <c r="E13"/>
  <c r="E11"/>
  <c r="C9" l="1"/>
  <c r="E52"/>
  <c r="E51" s="1"/>
  <c r="E10"/>
  <c r="E9" l="1"/>
</calcChain>
</file>

<file path=xl/sharedStrings.xml><?xml version="1.0" encoding="utf-8"?>
<sst xmlns="http://schemas.openxmlformats.org/spreadsheetml/2006/main" count="201" uniqueCount="199">
  <si>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</si>
  <si>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</si>
  <si>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</si>
  <si>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</si>
  <si>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</si>
  <si>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</si>
  <si>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</si>
  <si>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</si>
  <si>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</si>
  <si>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</si>
  <si>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</si>
  <si>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</si>
  <si>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</si>
  <si>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</si>
  <si>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</si>
  <si>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</si>
  <si>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</si>
  <si>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</si>
  <si>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</si>
  <si>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</si>
  <si>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</si>
  <si>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</si>
  <si>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</si>
  <si>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</si>
  <si>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</si>
  <si>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</si>
  <si>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</si>
  <si>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</si>
  <si>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</si>
  <si>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Налоги на имущество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</si>
  <si>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</si>
  <si>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Иные межбюджетные трансферты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</si>
  <si>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</si>
  <si>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софинансирование капитальных вложений в объекты муниципальной собственности</t>
  </si>
  <si>
    <t>Инициативные платежи</t>
  </si>
  <si>
    <t>Прочие безвозмездные поступления</t>
  </si>
  <si>
    <t>Прочие безвозмездные поступления в бюджеты городских округов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</si>
  <si>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</si>
  <si>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                                                                    Приложение № 2</t>
  </si>
  <si>
    <t xml:space="preserve">                                                                                      к постановлению администрации</t>
  </si>
  <si>
    <t xml:space="preserve">                                                                                      Озерского городского округа</t>
  </si>
  <si>
    <t>Код бюджетной классификации</t>
  </si>
  <si>
    <t>Наименование доходов</t>
  </si>
  <si>
    <t>Зачислено</t>
  </si>
  <si>
    <t>Передано</t>
  </si>
  <si>
    <t>Сумма</t>
  </si>
  <si>
    <t>Всего</t>
  </si>
  <si>
    <t>1.00.00.00.0.00.0.000.0.0.0</t>
  </si>
  <si>
    <t>НАЛОГОВЫЕ И НЕНАЛОГОВЫЕ ДОХОДЫ</t>
  </si>
  <si>
    <t>1.01.00.00.0.00.0.000.0.0.0</t>
  </si>
  <si>
    <t>НАЛОГИ НА ПРИБЫЛЬ, ДОХОДЫ</t>
  </si>
  <si>
    <t>1.01.02.00.0.01.0.000.1.1.0</t>
  </si>
  <si>
    <t>1.03.00.00.0.00.0.000.0.0.0</t>
  </si>
  <si>
    <t>НАЛОГИ НА ТОВАРЫ (РАБОТЫ, УСЛУГИ), РЕАЛИЗУЕМЫЕ НА ТЕРРИТОРИИ РОССИЙСКОЙ ФЕДЕРАЦИИ</t>
  </si>
  <si>
    <t>1.03.02.00.0.01.0.000.1.1.0</t>
  </si>
  <si>
    <t>1.05.00.00.0.00.0.000.0.0.0</t>
  </si>
  <si>
    <t>НАЛОГИ НА СОВОКУПНЫЙ ДОХОД</t>
  </si>
  <si>
    <t>1.05.01.00.0.00.0.000.1.1.0</t>
  </si>
  <si>
    <t>1.05.02.00.0.00.0.000.1.1.0</t>
  </si>
  <si>
    <t>Единый налог на вмененный доход для отдельных видов деятельности</t>
  </si>
  <si>
    <t>1.05.03.00.0.01.0.000.1.1.0</t>
  </si>
  <si>
    <t>1.05.04.00.0.02.0.000.1.1.0</t>
  </si>
  <si>
    <t>1.06.00.00.0.00.0.000.0.0.0</t>
  </si>
  <si>
    <t>НАЛОГИ НА ИМУЩЕСТВО</t>
  </si>
  <si>
    <t>1.06.01.00.0.00.0.000.1.1.0</t>
  </si>
  <si>
    <t>1.06.06.00.0.00.0.000.1.1.0</t>
  </si>
  <si>
    <t>1.08.00.00.0.00.0.000.0.0.0</t>
  </si>
  <si>
    <t>ГОСУДАРСТВЕННАЯ ПОШЛИНА</t>
  </si>
  <si>
    <t>1.08.03.00.0.01.0.000.1.1.0</t>
  </si>
  <si>
    <t>1.08.07.00.0.01.0.000.1.1.0</t>
  </si>
  <si>
    <t>1.09.00.00.0.00.0.000. 0.0.0</t>
  </si>
  <si>
    <t>ЗАДОЛЖЕННОСТЬ И ПЕРЕРАСЧЕТЫ ПО ОТМЕНЕННЫМ НАЛОГАМ, СБОРАМ И ИНЫМ ОБЯЗАТЕЛЬНЫМ ПЛАТЕЖАМ</t>
  </si>
  <si>
    <t>1.09.07.00.0.00.0.000. 1.1.0</t>
  </si>
  <si>
    <t>1.11.00.00.0.00.0.000.0.0.0</t>
  </si>
  <si>
    <t>ДОХОДЫ ОТ ИСПОЛЬЗОВАНИЯ ИМУЩЕСТВА, НАХОДЯЩЕГОСЯ В ГОСУДАРСТВЕННОЙ И МУНИЦИПАЛЬНОЙ СОБСТВЕННОСТИ</t>
  </si>
  <si>
    <t>1.11.05.00.0.00.0.000.1.2.0</t>
  </si>
  <si>
    <t>1.11.07.00.0.00.0.000.1.2.0</t>
  </si>
  <si>
    <t>1.11.09.00.0.00.0.000.1.2.0</t>
  </si>
  <si>
    <t>1.12.00.00.0.00.0.000.0.0.0</t>
  </si>
  <si>
    <t>ПЛАТЕЖИ ПРИ ПОЛЬЗОВАНИИ ПРИРОДНЫМИ РЕСУРСАМИ</t>
  </si>
  <si>
    <t>1.12.01.00.0.01.0.000.1.2.0</t>
  </si>
  <si>
    <t>1.13.00.00.0.00.0.000.0.0.0</t>
  </si>
  <si>
    <t>ДОХОДЫ ОТ ОКАЗАНИЯ ПЛАТНЫХ УСЛУГ (РАБОТ) И КОМПЕНСАЦИИ ЗАТРАТ ГОСУДАРСТВА</t>
  </si>
  <si>
    <t>1.13.01.00.0.00.0.000.1.3.0</t>
  </si>
  <si>
    <t>1.13.02.00.0.00.0.000.1.3.0</t>
  </si>
  <si>
    <t>Доходы от компенсации затрат государства</t>
  </si>
  <si>
    <t>1.14.00.00.0.00.0.000.0.0.0</t>
  </si>
  <si>
    <t>ДОХОДЫ ОТ ПРОДАЖИ МАТЕРИАЛЬНЫХ И НЕМАТЕРИАЛЬНЫХ АКТИВОВ</t>
  </si>
  <si>
    <t>1.14.03.00.0.00.0.000.0.0.0</t>
  </si>
  <si>
    <t>Средства от распоряжения и реализации выморочного имущества, обращенного в собственность городских округов (в части реализации материальных запасов по указанному имуществу)</t>
  </si>
  <si>
    <t>1.14.13.00.0.00.0.000.0.0.0</t>
  </si>
  <si>
    <t>Доходы от приватизации имущества, находящегося в государственной и муниципальной собственности</t>
  </si>
  <si>
    <t>1.16.00.00.0.00.0.000.0.0.0</t>
  </si>
  <si>
    <t>ШТРАФЫ, САНКЦИИ, ВОЗМЕЩЕНИЕ УЩЕРБА</t>
  </si>
  <si>
    <t>1.16.01.00.0.00.0.000.1.4.0</t>
  </si>
  <si>
    <t>Административные штрафы, установленные Кодексом Российской Федерации об административных правонарушениях</t>
  </si>
  <si>
    <t>1.16.07.00.0.01.0.000.1.4.0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</si>
  <si>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</si>
  <si>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1.16.09.04.0.04.0.000.140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</si>
  <si>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</si>
  <si>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1.16.10.00.0.04.0.000.1.4.0</t>
  </si>
  <si>
    <t>Платежи в целях возмещения причиненного ущерба (убытков)</t>
  </si>
  <si>
    <t>1.16.18.00.0.04.0.000.1.4.0</t>
  </si>
  <si>
    <t>Денежные взыскания (штрафы) за нарушение бюджетного законодательства (в части бюджетов городских округов)</t>
  </si>
  <si>
    <t>1.17.00.00.0.00.0.000.0.0.0</t>
  </si>
  <si>
    <t>ПРОЧИЕ НЕНАЛОГОВЫЕ ДОХОДЫ</t>
  </si>
  <si>
    <t>1.17.01.00.0.04.0.000.1.8.0</t>
  </si>
  <si>
    <t>Невыясненные поступления, зачисляемые в бюджеты городских округов</t>
  </si>
  <si>
    <t>1.17.15.00.0.00.0.000.1.5.0</t>
  </si>
  <si>
    <t>2.00.00.00.0.00.0.000.0.0.0</t>
  </si>
  <si>
    <t>БЕЗВОЗМЕЗДНЫЕ ПОСТУПЛЕНИЯ</t>
  </si>
  <si>
    <t>2.02.00.00.0.00.0.000.0.0.0</t>
  </si>
  <si>
    <t>БЕЗВОЗМЕЗДНЫЕ ПОСТУПЛЕНИЯ ОТ ДРУГИХ БЮДЖЕТОВ БЮДЖЕТНОЙ СИСТЕМЫ РОССИЙСКОЙ ФЕДЕРАЦИИ</t>
  </si>
  <si>
    <t>2.02.10.00.0.00.0.000.1.5.0</t>
  </si>
  <si>
    <t>2.02.15.00.1.00.0.000.1.5.0</t>
  </si>
  <si>
    <t>Дотации бюджетам на выравнивание бюджетной обеспеченности</t>
  </si>
  <si>
    <t>2.02.15.00.2.00.0.000.1.5.0</t>
  </si>
  <si>
    <t>Дотации бюджетам на поддержку мер по обеспечению сбалансированности бюджетов</t>
  </si>
  <si>
    <t>2.02.15.00.9.00.0.000.1.5.0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</si>
  <si>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</si>
  <si>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2.02.15.01.0.00.0.000.1.5.0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</si>
  <si>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</si>
  <si>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2.02.20.00.0.00.0.000.1.5.0</t>
  </si>
  <si>
    <t>2.02.20.04.1.04.0.000.1.5.0</t>
  </si>
  <si>
    <t>2.02.25.30.4.04.0.000.1.5.0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</si>
  <si>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</si>
  <si>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2.02.25.46.6.04.0.000.1.5.0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</si>
  <si>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</si>
  <si>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2.02.25.49.1.04.0.000.1.5.0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</si>
  <si>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</si>
  <si>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2.02.25.49.7.04.0.000.1.5.0</t>
  </si>
  <si>
    <t>Субсидии бюджетам на реализацию мероприятий по обеспечению жильем молодых семей</t>
  </si>
  <si>
    <t>2.02.25.51.7.04.0.000.1.5.0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</si>
  <si>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</si>
  <si>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2.02.25.55.5.04.0.000.1.5.0</t>
  </si>
  <si>
    <t>Субсидии бюджетам городских округов на реализацию программ формирования современной городской среды</t>
  </si>
  <si>
    <t>2.02.25.75.0.04.0.000.1.5.0</t>
  </si>
  <si>
    <t>2.02.27.11.2.04.0.000.1.5.0</t>
  </si>
  <si>
    <t>2.02.29.99.9.04.0.000.1.5.0</t>
  </si>
  <si>
    <t>Прочие субсидии бюджетам городских округов</t>
  </si>
  <si>
    <t>2.02.30.00.0.00.0.000.1.5.0</t>
  </si>
  <si>
    <t>2.02.30.01.3.04.0.000.1.5.0</t>
  </si>
  <si>
    <t>2.02.30.02.2.04.0.000.1.5.0</t>
  </si>
  <si>
    <t>2.02.30.02.4.04.0.000.1.5.0</t>
  </si>
  <si>
    <t>2.02.30.02.7.04.0.000.1.5.0</t>
  </si>
  <si>
    <t>2.02.30.02.9.04.0.000.1.5.0</t>
  </si>
  <si>
    <t>2.02.35.08.2.04.0.000.1.5.1</t>
  </si>
  <si>
    <t>2.02.35.08.2.04.0.000.1.5.0</t>
  </si>
  <si>
    <t>2.02.35.12.0.00.0.000.150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</si>
  <si>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</si>
  <si>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2.02.35.13.7.04.0.000.1.5.0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</si>
  <si>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</si>
  <si>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2.02.35.22.0.04.0.000.1.5.0</t>
  </si>
  <si>
    <t>2.02.35.25.0.04.0.000.1.5.0</t>
  </si>
  <si>
    <t>2.02.35.28.0.04.0.000.1.5.1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</si>
  <si>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</si>
  <si>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2.02.35.28.0.04.0.000.1.5.0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</si>
  <si>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</si>
  <si>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2.02.35.38.0.04.0.000.1.5.0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</si>
  <si>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</si>
  <si>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2.02.35.46.2.04.0.000.1.5.1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</si>
  <si>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</si>
  <si>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2.02.35.93.0.04.0.000.1.5.0</t>
  </si>
  <si>
    <t>2.02.39.99.9.04.0.000.1.5.0</t>
  </si>
  <si>
    <t>2.02.40.00.0.00.0.000.1.5.0</t>
  </si>
  <si>
    <t>2.02.45.17.9.04.0.000.1.5.0</t>
  </si>
  <si>
    <t>2.02.45.30.3.04.0.000.1.5.0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</si>
  <si>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</si>
  <si>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2.02.49.99.9.04.0.000.1.5.0</t>
  </si>
  <si>
    <t>Прочие межбюджетные трансферты, передаваемые бюджетам</t>
  </si>
  <si>
    <t>2.07.04.00.0.04.0.000.1.5.0</t>
  </si>
  <si>
    <t>2.18.00.00.0.00.0.000.0.0.0</t>
  </si>
  <si>
    <t>Доходы бюджетов городских округов от возврата бюджетными учреждениями остатков субсидий прошлых лет</t>
  </si>
  <si>
    <t>2.18.04.01.0.04.0.000.1.5.0</t>
  </si>
  <si>
    <t>2.19.00.00.0.00.0.000.0.0.0</t>
  </si>
  <si>
    <t>ВОЗВРАТ ОСТАТКОВ СУБСИДИЙ, СУБВЕНЦИЙ И ИНЫХ МЕЖБЮДЖЕТНЫХ ТРАНСФЕРТОВ, ИМЕЮЩИХ ЦЕЛЕВОЕ НАЗНАЧЕНИЕ, ПРОШЛЫХ ЛЕТ</t>
  </si>
  <si>
    <t>2.19.25.30.4.04.0.000.1.5.0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</si>
  <si>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</si>
  <si>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2.19.35.13.7.04.0.000.150</t>
  </si>
  <si>
    <t>Возврат остатков субвенций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из бюджетов городских округов</t>
  </si>
  <si>
    <t>2.19.35.25.0.04.0.000.150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</si>
  <si>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</si>
  <si>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2.19.35.46.2.04.0.000.150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</si>
  <si>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городских округов</t>
  </si>
  <si>
    <t>2.19.60.01.0.04.0.000.1.5.0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</si>
  <si>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</si>
  <si>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1.09.04.00.0.00.0.000. 1.1.0</t>
  </si>
  <si>
    <t>1.14.02.00.0.00.0.000. 0.0.0</t>
  </si>
  <si>
    <t>2.02.25.51.9.04.0.000.1.5.0</t>
  </si>
  <si>
    <t>Субсидии бюджетам городских округов на поддержку отрасли культуры</t>
  </si>
  <si>
    <t>БЕЗВОЗМЕЗДНЫЕ ПОСТУПЛЕНИЯ ОТ ГОСУДАРСТВЕННЫХ (МУНИЦИПАЛЬНЫХ) ОРГАНИЗАЦИЙ</t>
  </si>
  <si>
    <t>2.03.04.09.9.04.0.000.150</t>
  </si>
  <si>
    <t>Прочие безвозмездные поступления от государственных (муниципальных) организаций в бюджеты городских округов</t>
  </si>
  <si>
    <t>2.03.00.00.0.00.0.000.0.0.0</t>
  </si>
  <si>
    <t>2.07.00.00.0.00.0.000.0.0.0</t>
  </si>
  <si>
    <t>Доходы бюджета Озерского городского округа за 9 месяцев  2024 года</t>
  </si>
  <si>
    <t>2.02.25.17.2.04.0.000.150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</si>
  <si>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</si>
  <si>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r>
      <t xml:space="preserve">                                                                                      от </t>
    </r>
    <r>
      <rPr>
        <u/>
        <sz val="11"/>
        <rFont val="Times New Roman"/>
        <family val="1"/>
        <charset val="204"/>
      </rPr>
      <t>11.11.2024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3130</t>
    </r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</si>
</sst>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49" fontId="2" fillId="0" borderId="0" xfId="0" applyNumberFormat="1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/>
    </xf>
    <xf numFmtId="4" fontId="10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/>
    </xf>
    <xf numFmtId="164" fontId="7" fillId="0" borderId="4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4"/>
  <sheetViews>
    <sheetView tabSelected="1" workbookViewId="0">
      <selection activeCell="B5" sqref="B5"/>
    </sheetView>
  </sheetViews>
  <sheetFormatPr defaultColWidth="8.88671875" defaultRowHeight="13.8"/>
  <cols>
    <col min="1" max="1" width="27.33203125" style="2" customWidth="1"/>
    <col min="2" max="2" width="48.109375" style="3" customWidth="1"/>
    <col min="3" max="3" width="31.44140625" style="3" customWidth="1"/>
    <col min="4" max="4" width="20.88671875" style="1" hidden="1" customWidth="1"/>
    <col min="5" max="5" width="19.6640625" style="1" hidden="1" customWidth="1"/>
    <col min="6" max="6" width="21.44140625" style="1" hidden="1" customWidth="1"/>
    <col min="7" max="7" width="26.33203125" style="1" customWidth="1"/>
    <col min="8" max="16384" width="8.88671875" style="1"/>
  </cols>
  <sheetData>
    <row r="1" spans="1:5" customFormat="1" ht="14.4">
      <c r="A1" s="4"/>
      <c r="B1" s="37" t="s">
        <v>38</v>
      </c>
      <c r="C1" s="38"/>
      <c r="D1" s="38"/>
      <c r="E1" s="38"/>
    </row>
    <row r="2" spans="1:5" customFormat="1" ht="14.4">
      <c r="A2" s="5"/>
      <c r="B2" s="37" t="s">
        <v>39</v>
      </c>
      <c r="C2" s="38"/>
      <c r="D2" s="38"/>
      <c r="E2" s="38"/>
    </row>
    <row r="3" spans="1:5" customFormat="1" ht="14.4">
      <c r="A3" s="6"/>
      <c r="B3" s="37" t="s">
        <v>40</v>
      </c>
      <c r="C3" s="38"/>
      <c r="D3" s="38"/>
      <c r="E3" s="38"/>
    </row>
    <row r="4" spans="1:5" customFormat="1" ht="14.4">
      <c r="A4" s="7"/>
      <c r="B4" s="37" t="s">
        <v>198</v>
      </c>
      <c r="C4" s="38"/>
      <c r="D4" s="38"/>
      <c r="E4" s="38"/>
    </row>
    <row r="5" spans="1:5" ht="3.75" customHeight="1"/>
    <row r="6" spans="1:5" ht="15.75" customHeight="1">
      <c r="A6" s="39" t="s">
        <v>195</v>
      </c>
      <c r="B6" s="40"/>
      <c r="C6" s="40"/>
      <c r="D6" s="40"/>
      <c r="E6" s="40"/>
    </row>
    <row r="7" spans="1:5" ht="7.5" customHeight="1">
      <c r="A7" s="8"/>
      <c r="B7" s="8"/>
      <c r="C7" s="8"/>
      <c r="D7" s="8"/>
      <c r="E7" s="9"/>
    </row>
    <row r="8" spans="1:5" ht="31.2">
      <c r="A8" s="10" t="s">
        <v>41</v>
      </c>
      <c r="B8" s="10" t="s">
        <v>42</v>
      </c>
      <c r="C8" s="10" t="s">
        <v>43</v>
      </c>
      <c r="D8" s="10" t="s">
        <v>44</v>
      </c>
      <c r="E8" s="11" t="s">
        <v>45</v>
      </c>
    </row>
    <row r="9" spans="1:5" ht="15.6">
      <c r="A9" s="35" t="s">
        <v>46</v>
      </c>
      <c r="B9" s="36"/>
      <c r="C9" s="32">
        <f>C10+C51</f>
        <v>3313624.79</v>
      </c>
      <c r="D9" s="12">
        <v>3947.3</v>
      </c>
      <c r="E9" s="13" t="e">
        <f>E10+E51</f>
        <v>#REF!</v>
      </c>
    </row>
    <row r="10" spans="1:5" ht="31.2">
      <c r="A10" s="14" t="s">
        <v>47</v>
      </c>
      <c r="B10" s="14" t="s">
        <v>48</v>
      </c>
      <c r="C10" s="33">
        <f>C11+C13+C15+C20+C23+C26+C29+C33+C35+C38+C42+C48</f>
        <v>932441.2</v>
      </c>
      <c r="D10" s="15">
        <v>16.78</v>
      </c>
      <c r="E10" s="16" t="e">
        <f>E11+E13+E15+E20+E23+#REF!+E29+E33+E35+E38+E42+E48</f>
        <v>#REF!</v>
      </c>
    </row>
    <row r="11" spans="1:5" ht="15.6">
      <c r="A11" s="14" t="s">
        <v>49</v>
      </c>
      <c r="B11" s="14" t="s">
        <v>50</v>
      </c>
      <c r="C11" s="33">
        <f>C12</f>
        <v>668845.47</v>
      </c>
      <c r="D11" s="15">
        <v>0</v>
      </c>
      <c r="E11" s="16">
        <f>E12</f>
        <v>98917.18</v>
      </c>
    </row>
    <row r="12" spans="1:5" ht="15.6">
      <c r="A12" s="17" t="s">
        <v>51</v>
      </c>
      <c r="B12" s="17" t="s">
        <v>0</v>
      </c>
      <c r="C12" s="34">
        <v>668845.47</v>
      </c>
      <c r="D12" s="18">
        <v>0</v>
      </c>
      <c r="E12" s="19">
        <v>98917.18</v>
      </c>
    </row>
    <row r="13" spans="1:5" ht="62.4">
      <c r="A13" s="14" t="s">
        <v>52</v>
      </c>
      <c r="B13" s="14" t="s">
        <v>53</v>
      </c>
      <c r="C13" s="33">
        <f>C14</f>
        <v>12590.75</v>
      </c>
      <c r="D13" s="15">
        <v>0</v>
      </c>
      <c r="E13" s="16">
        <f>E14</f>
        <v>3945.27</v>
      </c>
    </row>
    <row r="14" spans="1:5" ht="46.8">
      <c r="A14" s="17" t="s">
        <v>54</v>
      </c>
      <c r="B14" s="17" t="s">
        <v>1</v>
      </c>
      <c r="C14" s="34">
        <v>12590.75</v>
      </c>
      <c r="D14" s="18">
        <v>0</v>
      </c>
      <c r="E14" s="19">
        <v>3945.27</v>
      </c>
    </row>
    <row r="15" spans="1:5" ht="15.6">
      <c r="A15" s="14" t="s">
        <v>55</v>
      </c>
      <c r="B15" s="14" t="s">
        <v>56</v>
      </c>
      <c r="C15" s="33">
        <f>C16+C17+C18+C19</f>
        <v>169506.69</v>
      </c>
      <c r="D15" s="15">
        <v>0</v>
      </c>
      <c r="E15" s="16">
        <f>SUM(E16:E19)</f>
        <v>13618.29</v>
      </c>
    </row>
    <row r="16" spans="1:5" ht="31.2">
      <c r="A16" s="17" t="s">
        <v>57</v>
      </c>
      <c r="B16" s="17" t="s">
        <v>2</v>
      </c>
      <c r="C16" s="34">
        <v>159987.5</v>
      </c>
      <c r="D16" s="15"/>
      <c r="E16" s="19">
        <v>16205.86</v>
      </c>
    </row>
    <row r="17" spans="1:5" ht="31.2">
      <c r="A17" s="17" t="s">
        <v>58</v>
      </c>
      <c r="B17" s="17" t="s">
        <v>59</v>
      </c>
      <c r="C17" s="34">
        <v>149.1</v>
      </c>
      <c r="D17" s="18">
        <v>0</v>
      </c>
      <c r="E17" s="19">
        <v>-713.84</v>
      </c>
    </row>
    <row r="18" spans="1:5" ht="15.6">
      <c r="A18" s="17" t="s">
        <v>60</v>
      </c>
      <c r="B18" s="17" t="s">
        <v>3</v>
      </c>
      <c r="C18" s="34">
        <v>-14.74</v>
      </c>
      <c r="D18" s="18">
        <v>0</v>
      </c>
      <c r="E18" s="19">
        <v>0</v>
      </c>
    </row>
    <row r="19" spans="1:5" ht="31.2">
      <c r="A19" s="17" t="s">
        <v>61</v>
      </c>
      <c r="B19" s="17" t="s">
        <v>4</v>
      </c>
      <c r="C19" s="34">
        <v>9384.83</v>
      </c>
      <c r="D19" s="18">
        <v>0</v>
      </c>
      <c r="E19" s="19">
        <v>-1873.73</v>
      </c>
    </row>
    <row r="20" spans="1:5" ht="15.6">
      <c r="A20" s="14" t="s">
        <v>62</v>
      </c>
      <c r="B20" s="14" t="s">
        <v>63</v>
      </c>
      <c r="C20" s="33">
        <f>C21+C22</f>
        <v>16482.13</v>
      </c>
      <c r="D20" s="15">
        <v>0</v>
      </c>
      <c r="E20" s="16">
        <f>E21+E22</f>
        <v>3697.04</v>
      </c>
    </row>
    <row r="21" spans="1:5" ht="15.6">
      <c r="A21" s="17" t="s">
        <v>64</v>
      </c>
      <c r="B21" s="17" t="s">
        <v>5</v>
      </c>
      <c r="C21" s="34">
        <v>8819.01</v>
      </c>
      <c r="D21" s="18">
        <v>0</v>
      </c>
      <c r="E21" s="19">
        <v>966.76</v>
      </c>
    </row>
    <row r="22" spans="1:5" ht="15.6">
      <c r="A22" s="17" t="s">
        <v>65</v>
      </c>
      <c r="B22" s="17" t="s">
        <v>6</v>
      </c>
      <c r="C22" s="34">
        <v>7663.12</v>
      </c>
      <c r="D22" s="18">
        <v>0</v>
      </c>
      <c r="E22" s="19">
        <v>2730.28</v>
      </c>
    </row>
    <row r="23" spans="1:5" ht="15.6">
      <c r="A23" s="14" t="s">
        <v>66</v>
      </c>
      <c r="B23" s="14" t="s">
        <v>67</v>
      </c>
      <c r="C23" s="33">
        <f>C24+C25</f>
        <v>10721.349999999999</v>
      </c>
      <c r="D23" s="15">
        <v>0</v>
      </c>
      <c r="E23" s="16">
        <f>SUM(E24:E25)</f>
        <v>2515.5</v>
      </c>
    </row>
    <row r="24" spans="1:5" ht="46.8">
      <c r="A24" s="17" t="s">
        <v>68</v>
      </c>
      <c r="B24" s="17" t="s">
        <v>7</v>
      </c>
      <c r="C24" s="34">
        <v>10706.55</v>
      </c>
      <c r="D24" s="18">
        <v>0</v>
      </c>
      <c r="E24" s="19">
        <v>2475.6999999999998</v>
      </c>
    </row>
    <row r="25" spans="1:5" ht="46.8">
      <c r="A25" s="17" t="s">
        <v>69</v>
      </c>
      <c r="B25" s="17" t="s">
        <v>8</v>
      </c>
      <c r="C25" s="34">
        <v>14.8</v>
      </c>
      <c r="D25" s="18">
        <v>0</v>
      </c>
      <c r="E25" s="19">
        <v>39.799999999999997</v>
      </c>
    </row>
    <row r="26" spans="1:5" ht="46.8" hidden="1">
      <c r="A26" s="14" t="s">
        <v>70</v>
      </c>
      <c r="B26" s="14" t="s">
        <v>71</v>
      </c>
      <c r="C26" s="33">
        <f>C27+C28</f>
        <v>0</v>
      </c>
      <c r="D26" s="15">
        <v>0</v>
      </c>
      <c r="E26" s="16"/>
    </row>
    <row r="27" spans="1:5" ht="15.6" hidden="1">
      <c r="A27" s="17" t="s">
        <v>186</v>
      </c>
      <c r="B27" s="17" t="s">
        <v>29</v>
      </c>
      <c r="C27" s="34">
        <v>0</v>
      </c>
      <c r="D27" s="15"/>
      <c r="E27" s="16"/>
    </row>
    <row r="28" spans="1:5" ht="31.2" hidden="1">
      <c r="A28" s="17" t="s">
        <v>72</v>
      </c>
      <c r="B28" s="17" t="s">
        <v>9</v>
      </c>
      <c r="C28" s="34">
        <v>0</v>
      </c>
      <c r="D28" s="18">
        <v>0</v>
      </c>
      <c r="E28" s="19"/>
    </row>
    <row r="29" spans="1:5" ht="62.4">
      <c r="A29" s="14" t="s">
        <v>73</v>
      </c>
      <c r="B29" s="14" t="s">
        <v>74</v>
      </c>
      <c r="C29" s="33">
        <f>C30+C31+C32</f>
        <v>35344.49</v>
      </c>
      <c r="D29" s="15">
        <v>0</v>
      </c>
      <c r="E29" s="16">
        <f>SUM(E30:E32)</f>
        <v>7477.84</v>
      </c>
    </row>
    <row r="30" spans="1:5" ht="124.8">
      <c r="A30" s="17" t="s">
        <v>75</v>
      </c>
      <c r="B30" s="20" t="s">
        <v>10</v>
      </c>
      <c r="C30" s="34">
        <v>26732.86</v>
      </c>
      <c r="D30" s="18">
        <v>0</v>
      </c>
      <c r="E30" s="19">
        <v>5307.96</v>
      </c>
    </row>
    <row r="31" spans="1:5" ht="31.2">
      <c r="A31" s="17" t="s">
        <v>76</v>
      </c>
      <c r="B31" s="17" t="s">
        <v>11</v>
      </c>
      <c r="C31" s="34">
        <v>5</v>
      </c>
      <c r="D31" s="18">
        <v>0</v>
      </c>
      <c r="E31" s="19">
        <v>0</v>
      </c>
    </row>
    <row r="32" spans="1:5" ht="109.2">
      <c r="A32" s="17" t="s">
        <v>77</v>
      </c>
      <c r="B32" s="20" t="s">
        <v>12</v>
      </c>
      <c r="C32" s="34">
        <v>8606.6299999999992</v>
      </c>
      <c r="D32" s="18">
        <v>0</v>
      </c>
      <c r="E32" s="19">
        <v>2169.88</v>
      </c>
    </row>
    <row r="33" spans="1:5" ht="31.2">
      <c r="A33" s="14" t="s">
        <v>78</v>
      </c>
      <c r="B33" s="14" t="s">
        <v>79</v>
      </c>
      <c r="C33" s="33">
        <f>C34</f>
        <v>1752.68</v>
      </c>
      <c r="D33" s="15">
        <v>0</v>
      </c>
      <c r="E33" s="16">
        <f>SUM(E34)</f>
        <v>18659.89</v>
      </c>
    </row>
    <row r="34" spans="1:5" ht="31.2">
      <c r="A34" s="17" t="s">
        <v>80</v>
      </c>
      <c r="B34" s="17" t="s">
        <v>13</v>
      </c>
      <c r="C34" s="34">
        <v>1752.68</v>
      </c>
      <c r="D34" s="18">
        <v>0</v>
      </c>
      <c r="E34" s="19">
        <v>18659.89</v>
      </c>
    </row>
    <row r="35" spans="1:5" ht="46.8">
      <c r="A35" s="14" t="s">
        <v>81</v>
      </c>
      <c r="B35" s="14" t="s">
        <v>82</v>
      </c>
      <c r="C35" s="33">
        <f>C36+C37</f>
        <v>4272.87</v>
      </c>
      <c r="D35" s="15">
        <v>0</v>
      </c>
      <c r="E35" s="16">
        <f>SUM(E36:E37)</f>
        <v>1096.3699999999999</v>
      </c>
    </row>
    <row r="36" spans="1:5" ht="15.6">
      <c r="A36" s="17" t="s">
        <v>83</v>
      </c>
      <c r="B36" s="17" t="s">
        <v>14</v>
      </c>
      <c r="C36" s="34">
        <v>3236.09</v>
      </c>
      <c r="D36" s="18">
        <v>0</v>
      </c>
      <c r="E36" s="19">
        <v>811.11</v>
      </c>
    </row>
    <row r="37" spans="1:5" ht="15.6">
      <c r="A37" s="17" t="s">
        <v>84</v>
      </c>
      <c r="B37" s="17" t="s">
        <v>85</v>
      </c>
      <c r="C37" s="34">
        <v>1036.78</v>
      </c>
      <c r="D37" s="18">
        <v>0</v>
      </c>
      <c r="E37" s="19">
        <v>285.26</v>
      </c>
    </row>
    <row r="38" spans="1:5" ht="46.8">
      <c r="A38" s="14" t="s">
        <v>86</v>
      </c>
      <c r="B38" s="14" t="s">
        <v>87</v>
      </c>
      <c r="C38" s="33">
        <f>C39+C40+C41</f>
        <v>2470.4</v>
      </c>
      <c r="D38" s="15">
        <v>0</v>
      </c>
      <c r="E38" s="16">
        <f>SUM(E40:E41)</f>
        <v>398.46000000000004</v>
      </c>
    </row>
    <row r="39" spans="1:5" ht="112.5" customHeight="1">
      <c r="A39" s="17" t="s">
        <v>187</v>
      </c>
      <c r="B39" s="27" t="s">
        <v>15</v>
      </c>
      <c r="C39" s="34">
        <v>27.3</v>
      </c>
      <c r="D39" s="15"/>
      <c r="E39" s="19"/>
    </row>
    <row r="40" spans="1:5" ht="78" hidden="1">
      <c r="A40" s="21" t="s">
        <v>88</v>
      </c>
      <c r="B40" s="22" t="s">
        <v>89</v>
      </c>
      <c r="C40" s="34">
        <v>0</v>
      </c>
      <c r="D40" s="15"/>
      <c r="E40" s="19">
        <v>141.46</v>
      </c>
    </row>
    <row r="41" spans="1:5" ht="46.8">
      <c r="A41" s="17" t="s">
        <v>90</v>
      </c>
      <c r="B41" s="23" t="s">
        <v>91</v>
      </c>
      <c r="C41" s="34">
        <v>2443.1</v>
      </c>
      <c r="D41" s="18">
        <v>0</v>
      </c>
      <c r="E41" s="19">
        <v>257</v>
      </c>
    </row>
    <row r="42" spans="1:5" ht="31.2">
      <c r="A42" s="14" t="s">
        <v>92</v>
      </c>
      <c r="B42" s="14" t="s">
        <v>93</v>
      </c>
      <c r="C42" s="33">
        <f>C43+C44+C46</f>
        <v>5966.4800000000005</v>
      </c>
      <c r="D42" s="15">
        <v>0</v>
      </c>
      <c r="E42" s="16">
        <f>SUM(E43:E46)</f>
        <v>1925.4</v>
      </c>
    </row>
    <row r="43" spans="1:5" ht="46.8">
      <c r="A43" s="17" t="s">
        <v>94</v>
      </c>
      <c r="B43" s="17" t="s">
        <v>95</v>
      </c>
      <c r="C43" s="34">
        <v>969.22</v>
      </c>
      <c r="D43" s="18">
        <v>0</v>
      </c>
      <c r="E43" s="19">
        <v>356.97</v>
      </c>
    </row>
    <row r="44" spans="1:5" ht="78">
      <c r="A44" s="17" t="s">
        <v>96</v>
      </c>
      <c r="B44" s="17" t="s">
        <v>97</v>
      </c>
      <c r="C44" s="34">
        <v>2860.42</v>
      </c>
      <c r="D44" s="18"/>
      <c r="E44" s="19">
        <v>785</v>
      </c>
    </row>
    <row r="45" spans="1:5" ht="78" hidden="1">
      <c r="A45" s="17" t="s">
        <v>98</v>
      </c>
      <c r="B45" s="17" t="s">
        <v>99</v>
      </c>
      <c r="C45" s="34"/>
      <c r="D45" s="18"/>
      <c r="E45" s="19">
        <v>0</v>
      </c>
    </row>
    <row r="46" spans="1:5" ht="31.2">
      <c r="A46" s="17" t="s">
        <v>100</v>
      </c>
      <c r="B46" s="17" t="s">
        <v>101</v>
      </c>
      <c r="C46" s="34">
        <v>2136.84</v>
      </c>
      <c r="D46" s="18">
        <v>0</v>
      </c>
      <c r="E46" s="19">
        <v>783.43</v>
      </c>
    </row>
    <row r="47" spans="1:5" ht="46.8" hidden="1">
      <c r="A47" s="17" t="s">
        <v>102</v>
      </c>
      <c r="B47" s="17" t="s">
        <v>103</v>
      </c>
      <c r="C47" s="34">
        <v>0</v>
      </c>
      <c r="D47" s="18">
        <v>0</v>
      </c>
      <c r="E47" s="19"/>
    </row>
    <row r="48" spans="1:5" ht="15.6">
      <c r="A48" s="14" t="s">
        <v>104</v>
      </c>
      <c r="B48" s="14" t="s">
        <v>105</v>
      </c>
      <c r="C48" s="33">
        <f>C49+C50</f>
        <v>4487.8899999999994</v>
      </c>
      <c r="D48" s="15">
        <v>16.78</v>
      </c>
      <c r="E48" s="16">
        <f>SUM(E49:E50)</f>
        <v>-82.97999999999999</v>
      </c>
    </row>
    <row r="49" spans="1:5" ht="31.2">
      <c r="A49" s="17" t="s">
        <v>106</v>
      </c>
      <c r="B49" s="17" t="s">
        <v>107</v>
      </c>
      <c r="C49" s="34">
        <v>-320.31</v>
      </c>
      <c r="D49" s="18">
        <v>16.78</v>
      </c>
      <c r="E49" s="19">
        <v>15.46</v>
      </c>
    </row>
    <row r="50" spans="1:5" ht="15.6">
      <c r="A50" s="17" t="s">
        <v>108</v>
      </c>
      <c r="B50" s="17" t="s">
        <v>34</v>
      </c>
      <c r="C50" s="34">
        <v>4808.2</v>
      </c>
      <c r="D50" s="18">
        <v>0</v>
      </c>
      <c r="E50" s="19">
        <v>-98.44</v>
      </c>
    </row>
    <row r="51" spans="1:5" ht="15.6">
      <c r="A51" s="14" t="s">
        <v>109</v>
      </c>
      <c r="B51" s="14" t="s">
        <v>110</v>
      </c>
      <c r="C51" s="33">
        <f>C52+C95+C97+C99+C93</f>
        <v>2381183.59</v>
      </c>
      <c r="D51" s="15">
        <v>3930.52</v>
      </c>
      <c r="E51" s="16">
        <f>E52+E99+E95+E97</f>
        <v>640439.24000000011</v>
      </c>
    </row>
    <row r="52" spans="1:5" ht="46.8">
      <c r="A52" s="14" t="s">
        <v>111</v>
      </c>
      <c r="B52" s="14" t="s">
        <v>112</v>
      </c>
      <c r="C52" s="33">
        <f>C53+C58+C71+C89</f>
        <v>2381461.29</v>
      </c>
      <c r="D52" s="15">
        <v>0</v>
      </c>
      <c r="E52" s="16">
        <f>E53+E58+E71+E89</f>
        <v>637169.64000000013</v>
      </c>
    </row>
    <row r="53" spans="1:5" ht="31.2">
      <c r="A53" s="14" t="s">
        <v>113</v>
      </c>
      <c r="B53" s="14" t="s">
        <v>16</v>
      </c>
      <c r="C53" s="33">
        <f>C54+C55+C56+C57</f>
        <v>518446.06000000006</v>
      </c>
      <c r="D53" s="15">
        <v>0</v>
      </c>
      <c r="E53" s="16">
        <f>SUM(E54:E57)</f>
        <v>198762.8</v>
      </c>
    </row>
    <row r="54" spans="1:5" ht="31.2">
      <c r="A54" s="17" t="s">
        <v>114</v>
      </c>
      <c r="B54" s="17" t="s">
        <v>115</v>
      </c>
      <c r="C54" s="34">
        <v>9558.35</v>
      </c>
      <c r="D54" s="18">
        <v>0</v>
      </c>
      <c r="E54" s="24">
        <v>13525.3</v>
      </c>
    </row>
    <row r="55" spans="1:5" ht="31.2">
      <c r="A55" s="17" t="s">
        <v>116</v>
      </c>
      <c r="B55" s="17" t="s">
        <v>117</v>
      </c>
      <c r="C55" s="34">
        <v>156960.01</v>
      </c>
      <c r="D55" s="18">
        <v>0</v>
      </c>
      <c r="E55" s="19">
        <v>10000</v>
      </c>
    </row>
    <row r="56" spans="1:5" ht="62.4">
      <c r="A56" s="17" t="s">
        <v>118</v>
      </c>
      <c r="B56" s="17" t="s">
        <v>119</v>
      </c>
      <c r="C56" s="34">
        <v>23706.7</v>
      </c>
      <c r="D56" s="18"/>
      <c r="E56" s="24">
        <v>48526.5</v>
      </c>
    </row>
    <row r="57" spans="1:5" ht="62.4">
      <c r="A57" s="25" t="s">
        <v>120</v>
      </c>
      <c r="B57" s="25" t="s">
        <v>121</v>
      </c>
      <c r="C57" s="34">
        <v>328221</v>
      </c>
      <c r="D57" s="18"/>
      <c r="E57" s="24">
        <v>126711</v>
      </c>
    </row>
    <row r="58" spans="1:5" ht="46.8">
      <c r="A58" s="14" t="s">
        <v>122</v>
      </c>
      <c r="B58" s="14" t="s">
        <v>17</v>
      </c>
      <c r="C58" s="33">
        <f>C59+C60+C61+C62+C64+C65+C66+C67+C68+C69+C70</f>
        <v>365860.21</v>
      </c>
      <c r="D58" s="15">
        <v>0</v>
      </c>
      <c r="E58" s="16">
        <f>SUM(E59:E70)</f>
        <v>25585.8</v>
      </c>
    </row>
    <row r="59" spans="1:5" ht="93.6">
      <c r="A59" s="17" t="s">
        <v>123</v>
      </c>
      <c r="B59" s="17" t="s">
        <v>30</v>
      </c>
      <c r="C59" s="34">
        <v>90683.1</v>
      </c>
      <c r="D59" s="15"/>
      <c r="E59" s="19">
        <v>0</v>
      </c>
    </row>
    <row r="60" spans="1:5" ht="124.8">
      <c r="A60" s="17" t="s">
        <v>196</v>
      </c>
      <c r="B60" s="23" t="s">
        <v>197</v>
      </c>
      <c r="C60" s="34">
        <v>22735.54</v>
      </c>
      <c r="D60" s="15"/>
      <c r="E60" s="19">
        <v>0</v>
      </c>
    </row>
    <row r="61" spans="1:5" ht="78">
      <c r="A61" s="17" t="s">
        <v>124</v>
      </c>
      <c r="B61" s="17" t="s">
        <v>125</v>
      </c>
      <c r="C61" s="34">
        <v>16754.189999999999</v>
      </c>
      <c r="D61" s="15"/>
      <c r="E61" s="24">
        <v>8031.97</v>
      </c>
    </row>
    <row r="62" spans="1:5" ht="78">
      <c r="A62" s="17" t="s">
        <v>126</v>
      </c>
      <c r="B62" s="17" t="s">
        <v>127</v>
      </c>
      <c r="C62" s="34">
        <v>1130.5999999999999</v>
      </c>
      <c r="D62" s="15"/>
      <c r="E62" s="19">
        <v>0</v>
      </c>
    </row>
    <row r="63" spans="1:5" ht="78" hidden="1">
      <c r="A63" s="17" t="s">
        <v>128</v>
      </c>
      <c r="B63" s="17" t="s">
        <v>129</v>
      </c>
      <c r="C63" s="34">
        <v>0</v>
      </c>
      <c r="D63" s="15"/>
      <c r="E63" s="19">
        <v>0</v>
      </c>
    </row>
    <row r="64" spans="1:5" ht="46.8">
      <c r="A64" s="17" t="s">
        <v>130</v>
      </c>
      <c r="B64" s="17" t="s">
        <v>131</v>
      </c>
      <c r="C64" s="34">
        <v>6884.4</v>
      </c>
      <c r="D64" s="15"/>
      <c r="E64" s="24">
        <v>5311.1</v>
      </c>
    </row>
    <row r="65" spans="1:5" ht="62.4">
      <c r="A65" s="17" t="s">
        <v>132</v>
      </c>
      <c r="B65" s="17" t="s">
        <v>133</v>
      </c>
      <c r="C65" s="34">
        <v>662.98</v>
      </c>
      <c r="D65" s="15"/>
      <c r="E65" s="24">
        <v>114.45</v>
      </c>
    </row>
    <row r="66" spans="1:5" ht="31.2">
      <c r="A66" s="17" t="s">
        <v>188</v>
      </c>
      <c r="B66" s="28" t="s">
        <v>189</v>
      </c>
      <c r="C66" s="34">
        <v>383.1</v>
      </c>
      <c r="D66" s="15"/>
      <c r="E66" s="24"/>
    </row>
    <row r="67" spans="1:5" ht="46.8">
      <c r="A67" s="17" t="s">
        <v>134</v>
      </c>
      <c r="B67" s="17" t="s">
        <v>135</v>
      </c>
      <c r="C67" s="34">
        <v>21151.25</v>
      </c>
      <c r="D67" s="15"/>
      <c r="E67" s="19">
        <v>0</v>
      </c>
    </row>
    <row r="68" spans="1:5" ht="46.8">
      <c r="A68" s="17" t="s">
        <v>136</v>
      </c>
      <c r="B68" s="17" t="s">
        <v>32</v>
      </c>
      <c r="C68" s="34">
        <v>13802.07</v>
      </c>
      <c r="D68" s="15"/>
      <c r="E68" s="24">
        <v>1225.3699999999999</v>
      </c>
    </row>
    <row r="69" spans="1:5" ht="46.8">
      <c r="A69" s="17" t="s">
        <v>137</v>
      </c>
      <c r="B69" s="17" t="s">
        <v>33</v>
      </c>
      <c r="C69" s="34">
        <v>37311.46</v>
      </c>
      <c r="D69" s="15"/>
      <c r="E69" s="19">
        <v>0</v>
      </c>
    </row>
    <row r="70" spans="1:5" ht="15.6">
      <c r="A70" s="17" t="s">
        <v>138</v>
      </c>
      <c r="B70" s="17" t="s">
        <v>139</v>
      </c>
      <c r="C70" s="34">
        <v>154361.51999999999</v>
      </c>
      <c r="D70" s="18">
        <v>0</v>
      </c>
      <c r="E70" s="24">
        <v>10902.91</v>
      </c>
    </row>
    <row r="71" spans="1:5" ht="31.2">
      <c r="A71" s="14" t="s">
        <v>140</v>
      </c>
      <c r="B71" s="14" t="s">
        <v>28</v>
      </c>
      <c r="C71" s="33">
        <f>C72+C73+C74+C76+C77+C79+C81+C82+C87+C88+C75</f>
        <v>1436053.25</v>
      </c>
      <c r="D71" s="15">
        <v>0</v>
      </c>
      <c r="E71" s="16">
        <f>SUM(E72:E88)</f>
        <v>400729.99000000005</v>
      </c>
    </row>
    <row r="72" spans="1:5" ht="62.4">
      <c r="A72" s="17" t="s">
        <v>141</v>
      </c>
      <c r="B72" s="17" t="s">
        <v>18</v>
      </c>
      <c r="C72" s="34">
        <v>2452.54</v>
      </c>
      <c r="D72" s="18">
        <v>0</v>
      </c>
      <c r="E72" s="24">
        <v>879.31</v>
      </c>
    </row>
    <row r="73" spans="1:5" ht="46.8">
      <c r="A73" s="17" t="s">
        <v>142</v>
      </c>
      <c r="B73" s="17" t="s">
        <v>19</v>
      </c>
      <c r="C73" s="34">
        <v>7800.23</v>
      </c>
      <c r="D73" s="18">
        <v>0</v>
      </c>
      <c r="E73" s="24">
        <v>3928.45</v>
      </c>
    </row>
    <row r="74" spans="1:5" ht="46.8">
      <c r="A74" s="17" t="s">
        <v>143</v>
      </c>
      <c r="B74" s="17" t="s">
        <v>20</v>
      </c>
      <c r="C74" s="34">
        <v>1309510.83</v>
      </c>
      <c r="D74" s="18">
        <v>0</v>
      </c>
      <c r="E74" s="24">
        <v>345622.17</v>
      </c>
    </row>
    <row r="75" spans="1:5" ht="62.4">
      <c r="A75" s="17" t="s">
        <v>144</v>
      </c>
      <c r="B75" s="17" t="s">
        <v>21</v>
      </c>
      <c r="C75" s="34">
        <v>23555.65</v>
      </c>
      <c r="D75" s="18"/>
      <c r="E75" s="24">
        <v>8196.42</v>
      </c>
    </row>
    <row r="76" spans="1:5" ht="109.2">
      <c r="A76" s="17" t="s">
        <v>145</v>
      </c>
      <c r="B76" s="17" t="s">
        <v>22</v>
      </c>
      <c r="C76" s="34">
        <v>14858.96</v>
      </c>
      <c r="D76" s="18">
        <v>0</v>
      </c>
      <c r="E76" s="24">
        <v>4900</v>
      </c>
    </row>
    <row r="77" spans="1:5" ht="78" hidden="1">
      <c r="A77" s="17" t="s">
        <v>146</v>
      </c>
      <c r="B77" s="17" t="s">
        <v>23</v>
      </c>
      <c r="C77" s="34">
        <v>0</v>
      </c>
      <c r="D77" s="18">
        <v>0</v>
      </c>
      <c r="E77" s="26"/>
    </row>
    <row r="78" spans="1:5" ht="78" hidden="1">
      <c r="A78" s="17" t="s">
        <v>147</v>
      </c>
      <c r="B78" s="17" t="s">
        <v>23</v>
      </c>
      <c r="C78" s="34">
        <v>0</v>
      </c>
      <c r="D78" s="18"/>
      <c r="E78" s="26">
        <v>0</v>
      </c>
    </row>
    <row r="79" spans="1:5" ht="78">
      <c r="A79" s="17" t="s">
        <v>148</v>
      </c>
      <c r="B79" s="17" t="s">
        <v>149</v>
      </c>
      <c r="C79" s="34">
        <v>2.8</v>
      </c>
      <c r="D79" s="18"/>
      <c r="E79" s="24">
        <v>0.7</v>
      </c>
    </row>
    <row r="80" spans="1:5" ht="78" hidden="1">
      <c r="A80" s="17" t="s">
        <v>150</v>
      </c>
      <c r="B80" s="17" t="s">
        <v>151</v>
      </c>
      <c r="C80" s="34">
        <v>0</v>
      </c>
      <c r="D80" s="18">
        <v>0</v>
      </c>
      <c r="E80" s="26"/>
    </row>
    <row r="81" spans="1:5" ht="93.6">
      <c r="A81" s="25" t="s">
        <v>152</v>
      </c>
      <c r="B81" s="25" t="s">
        <v>24</v>
      </c>
      <c r="C81" s="24">
        <v>14757.2</v>
      </c>
      <c r="D81" s="18"/>
      <c r="E81" s="24">
        <v>12971.4</v>
      </c>
    </row>
    <row r="82" spans="1:5" ht="46.8">
      <c r="A82" s="17" t="s">
        <v>153</v>
      </c>
      <c r="B82" s="17" t="s">
        <v>25</v>
      </c>
      <c r="C82" s="34">
        <v>60624.92</v>
      </c>
      <c r="D82" s="18">
        <v>0</v>
      </c>
      <c r="E82" s="24">
        <v>23651.08</v>
      </c>
    </row>
    <row r="83" spans="1:5" ht="78" hidden="1">
      <c r="A83" s="17" t="s">
        <v>154</v>
      </c>
      <c r="B83" s="17" t="s">
        <v>155</v>
      </c>
      <c r="C83" s="34">
        <v>0</v>
      </c>
      <c r="D83" s="18">
        <v>0</v>
      </c>
      <c r="E83" s="19"/>
    </row>
    <row r="84" spans="1:5" ht="78" hidden="1">
      <c r="A84" s="17" t="s">
        <v>156</v>
      </c>
      <c r="B84" s="17" t="s">
        <v>157</v>
      </c>
      <c r="C84" s="34">
        <v>0</v>
      </c>
      <c r="D84" s="18"/>
      <c r="E84" s="19"/>
    </row>
    <row r="85" spans="1:5" ht="124.8" hidden="1">
      <c r="A85" s="17" t="s">
        <v>158</v>
      </c>
      <c r="B85" s="23" t="s">
        <v>159</v>
      </c>
      <c r="C85" s="34">
        <v>0</v>
      </c>
      <c r="D85" s="18">
        <v>0</v>
      </c>
      <c r="E85" s="19"/>
    </row>
    <row r="86" spans="1:5" ht="62.4" hidden="1">
      <c r="A86" s="17" t="s">
        <v>160</v>
      </c>
      <c r="B86" s="17" t="s">
        <v>161</v>
      </c>
      <c r="C86" s="34">
        <v>0</v>
      </c>
      <c r="D86" s="18">
        <v>0</v>
      </c>
      <c r="E86" s="19"/>
    </row>
    <row r="87" spans="1:5" ht="46.8">
      <c r="A87" s="17" t="s">
        <v>162</v>
      </c>
      <c r="B87" s="17" t="s">
        <v>26</v>
      </c>
      <c r="C87" s="34">
        <v>2352.34</v>
      </c>
      <c r="D87" s="18">
        <v>0</v>
      </c>
      <c r="E87" s="24">
        <v>580.46</v>
      </c>
    </row>
    <row r="88" spans="1:5" ht="31.2">
      <c r="A88" s="17" t="s">
        <v>163</v>
      </c>
      <c r="B88" s="17" t="s">
        <v>27</v>
      </c>
      <c r="C88" s="34">
        <v>137.78</v>
      </c>
      <c r="D88" s="18"/>
      <c r="E88" s="19">
        <v>0</v>
      </c>
    </row>
    <row r="89" spans="1:5" ht="15.6">
      <c r="A89" s="14" t="s">
        <v>164</v>
      </c>
      <c r="B89" s="14" t="s">
        <v>31</v>
      </c>
      <c r="C89" s="33">
        <f>C90+C91+C92</f>
        <v>61101.77</v>
      </c>
      <c r="D89" s="15"/>
      <c r="E89" s="16">
        <f>SUM(E90:E92)</f>
        <v>12091.050000000001</v>
      </c>
    </row>
    <row r="90" spans="1:5" ht="109.2">
      <c r="A90" s="17" t="s">
        <v>165</v>
      </c>
      <c r="B90" s="25" t="s">
        <v>37</v>
      </c>
      <c r="C90" s="34">
        <v>2320.59</v>
      </c>
      <c r="D90" s="15"/>
      <c r="E90" s="24">
        <v>762.62</v>
      </c>
    </row>
    <row r="91" spans="1:5" ht="93.6">
      <c r="A91" s="17" t="s">
        <v>166</v>
      </c>
      <c r="B91" s="17" t="s">
        <v>167</v>
      </c>
      <c r="C91" s="34">
        <v>51105.42</v>
      </c>
      <c r="D91" s="18"/>
      <c r="E91" s="24">
        <v>10069.48</v>
      </c>
    </row>
    <row r="92" spans="1:5" ht="31.2">
      <c r="A92" s="17" t="s">
        <v>168</v>
      </c>
      <c r="B92" s="17" t="s">
        <v>169</v>
      </c>
      <c r="C92" s="34">
        <v>7675.76</v>
      </c>
      <c r="D92" s="18"/>
      <c r="E92" s="24">
        <v>1258.95</v>
      </c>
    </row>
    <row r="93" spans="1:5" ht="46.8">
      <c r="A93" s="29" t="s">
        <v>193</v>
      </c>
      <c r="B93" s="30" t="s">
        <v>190</v>
      </c>
      <c r="C93" s="33">
        <f>C94</f>
        <v>5.63</v>
      </c>
      <c r="D93" s="18"/>
      <c r="E93" s="24"/>
    </row>
    <row r="94" spans="1:5" ht="46.8">
      <c r="A94" s="31" t="s">
        <v>191</v>
      </c>
      <c r="B94" s="25" t="s">
        <v>192</v>
      </c>
      <c r="C94" s="34">
        <v>5.63</v>
      </c>
      <c r="D94" s="18"/>
      <c r="E94" s="24"/>
    </row>
    <row r="95" spans="1:5" ht="15.6">
      <c r="A95" s="14" t="s">
        <v>194</v>
      </c>
      <c r="B95" s="14" t="s">
        <v>35</v>
      </c>
      <c r="C95" s="33">
        <f>C96</f>
        <v>300</v>
      </c>
      <c r="D95" s="18"/>
      <c r="E95" s="16">
        <f>SUM(E96)</f>
        <v>0</v>
      </c>
    </row>
    <row r="96" spans="1:5" ht="31.2">
      <c r="A96" s="17" t="s">
        <v>170</v>
      </c>
      <c r="B96" s="17" t="s">
        <v>36</v>
      </c>
      <c r="C96" s="34">
        <v>300</v>
      </c>
      <c r="D96" s="18"/>
      <c r="E96" s="19">
        <v>0</v>
      </c>
    </row>
    <row r="97" spans="1:5" ht="46.8">
      <c r="A97" s="14" t="s">
        <v>171</v>
      </c>
      <c r="B97" s="14" t="s">
        <v>172</v>
      </c>
      <c r="C97" s="33">
        <f>C98</f>
        <v>28.58</v>
      </c>
      <c r="D97" s="18"/>
      <c r="E97" s="16">
        <f>SUM(E98)</f>
        <v>3442.15</v>
      </c>
    </row>
    <row r="98" spans="1:5" ht="46.8">
      <c r="A98" s="17" t="s">
        <v>173</v>
      </c>
      <c r="B98" s="17" t="s">
        <v>172</v>
      </c>
      <c r="C98" s="34">
        <v>28.58</v>
      </c>
      <c r="D98" s="18"/>
      <c r="E98" s="24">
        <v>3442.15</v>
      </c>
    </row>
    <row r="99" spans="1:5" ht="62.4">
      <c r="A99" s="14" t="s">
        <v>174</v>
      </c>
      <c r="B99" s="14" t="s">
        <v>175</v>
      </c>
      <c r="C99" s="33">
        <f>C102+C104</f>
        <v>-611.91000000000008</v>
      </c>
      <c r="D99" s="15">
        <v>0</v>
      </c>
      <c r="E99" s="16">
        <f>SUM(E100:E104)</f>
        <v>-172.55</v>
      </c>
    </row>
    <row r="100" spans="1:5" ht="93.6" hidden="1">
      <c r="A100" s="17" t="s">
        <v>176</v>
      </c>
      <c r="B100" s="17" t="s">
        <v>177</v>
      </c>
      <c r="C100" s="33"/>
      <c r="D100" s="15"/>
      <c r="E100" s="19"/>
    </row>
    <row r="101" spans="1:5" ht="93.6" hidden="1">
      <c r="A101" s="17" t="s">
        <v>178</v>
      </c>
      <c r="B101" s="17" t="s">
        <v>179</v>
      </c>
      <c r="C101" s="34"/>
      <c r="D101" s="18"/>
      <c r="E101" s="19">
        <v>0</v>
      </c>
    </row>
    <row r="102" spans="1:5" ht="62.4">
      <c r="A102" s="17" t="s">
        <v>180</v>
      </c>
      <c r="B102" s="17" t="s">
        <v>181</v>
      </c>
      <c r="C102" s="34">
        <v>-119.31</v>
      </c>
      <c r="D102" s="15"/>
      <c r="E102" s="19">
        <v>0</v>
      </c>
    </row>
    <row r="103" spans="1:5" ht="78" hidden="1">
      <c r="A103" s="17" t="s">
        <v>182</v>
      </c>
      <c r="B103" s="17" t="s">
        <v>183</v>
      </c>
      <c r="C103" s="33"/>
      <c r="D103" s="15"/>
      <c r="E103" s="19"/>
    </row>
    <row r="104" spans="1:5" ht="62.4">
      <c r="A104" s="17" t="s">
        <v>184</v>
      </c>
      <c r="B104" s="17" t="s">
        <v>185</v>
      </c>
      <c r="C104" s="34">
        <v>-492.6</v>
      </c>
      <c r="D104" s="18">
        <v>0</v>
      </c>
      <c r="E104" s="24">
        <v>-172.55</v>
      </c>
    </row>
  </sheetData>
  <mergeCells count="6">
    <mergeCell ref="A9:B9"/>
    <mergeCell ref="B1:E1"/>
    <mergeCell ref="B2:E2"/>
    <mergeCell ref="B3:E3"/>
    <mergeCell ref="B4:E4"/>
    <mergeCell ref="A6:E6"/>
  </mergeCells>
  <pageMargins left="0.98425196850393704" right="0.39370078740157483" top="0.39370078740157483" bottom="0.39370078740157483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2024-11-13T05:37:18Z</dcterms:modified>
</cp:coreProperties>
</file>